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P:\4-Mlitzko\1a_Homepage_Unterlagen\E-Mail an alle\"/>
    </mc:Choice>
  </mc:AlternateContent>
  <workbookProtection workbookPassword="D3F3" lockStructure="1"/>
  <bookViews>
    <workbookView xWindow="0" yWindow="0" windowWidth="28800" windowHeight="13800" activeTab="1"/>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0" i="1" l="1"/>
  <c r="A100" i="1" l="1"/>
  <c r="I13" i="1" l="1"/>
  <c r="I14" i="1"/>
  <c r="I15" i="1"/>
  <c r="I16" i="1"/>
  <c r="I17" i="1"/>
  <c r="I18" i="1"/>
  <c r="I19" i="1"/>
  <c r="I20" i="1"/>
  <c r="I21" i="1"/>
  <c r="I22" i="1"/>
  <c r="I23" i="1"/>
  <c r="I24" i="1"/>
  <c r="I25" i="1"/>
  <c r="I12" i="1" l="1"/>
  <c r="J86" i="1" l="1"/>
  <c r="J82" i="1"/>
  <c r="J76" i="1"/>
  <c r="J71" i="1"/>
  <c r="J57" i="1"/>
  <c r="J64" i="1"/>
  <c r="J65" i="1"/>
  <c r="J66" i="1"/>
  <c r="J77" i="1" l="1"/>
  <c r="J67" i="1"/>
  <c r="J87" i="1"/>
  <c r="G89" i="1"/>
  <c r="A12" i="1" l="1"/>
  <c r="A29" i="1" s="1"/>
  <c r="D12" i="1" l="1"/>
  <c r="H12" i="1" s="1"/>
  <c r="O56" i="1"/>
  <c r="C5" i="1" l="1"/>
  <c r="B29" i="1" l="1"/>
  <c r="A13" i="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D46" i="1" l="1"/>
  <c r="D47" i="1" s="1"/>
  <c r="B33" i="1"/>
  <c r="B34" i="1"/>
  <c r="B37" i="1"/>
  <c r="B36" i="1"/>
  <c r="B42" i="1"/>
  <c r="B35" i="1"/>
  <c r="B38" i="1"/>
  <c r="B30" i="1"/>
  <c r="B39" i="1"/>
  <c r="B40" i="1"/>
  <c r="B32" i="1"/>
  <c r="B41" i="1"/>
  <c r="B31" i="1"/>
  <c r="C29" i="1"/>
  <c r="D29" i="1" s="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authors>
    <author>Gastaldo Jonas</author>
    <author>Herr Isabel</author>
  </authors>
  <commentList>
    <comment ref="K3" authorId="0" shapeId="0">
      <text>
        <r>
          <rPr>
            <sz val="9"/>
            <color indexed="81"/>
            <rFont val="Arial"/>
            <family val="2"/>
          </rPr>
          <t>Ort der auswärtigen Tätigkeit</t>
        </r>
      </text>
    </comment>
    <comment ref="K6" authorId="1" shapeId="0">
      <text>
        <r>
          <rPr>
            <sz val="9"/>
            <color indexed="81"/>
            <rFont val="Arial"/>
            <family val="2"/>
          </rPr>
          <t>Stammdienststelle/erste Tätigkeitsstätte</t>
        </r>
      </text>
    </comment>
  </commentList>
</comments>
</file>

<file path=xl/comments2.xml><?xml version="1.0" encoding="utf-8"?>
<comments xmlns="http://schemas.openxmlformats.org/spreadsheetml/2006/main">
  <authors>
    <author>Herr Isabel</author>
    <author>Müller Johannes</author>
    <author>HerrI</author>
    <author>Gastaldo Jonas</author>
  </authors>
  <commentList>
    <comment ref="J5" authorId="0" shapeId="0">
      <text>
        <r>
          <rPr>
            <sz val="9"/>
            <color indexed="81"/>
            <rFont val="Arial"/>
            <family val="2"/>
          </rPr>
          <t>Wird von der zuständigen Sachbearbeitung ausgefüllt.</t>
        </r>
      </text>
    </comment>
    <comment ref="J8" authorId="0" shapeId="0">
      <text>
        <r>
          <rPr>
            <sz val="9"/>
            <color indexed="81"/>
            <rFont val="Arial"/>
            <family val="2"/>
          </rPr>
          <t>Wird von der zuständigen Sachbearbeitung ausgefüllt.</t>
        </r>
        <r>
          <rPr>
            <sz val="9"/>
            <color indexed="81"/>
            <rFont val="Segoe UI"/>
            <family val="2"/>
          </rPr>
          <t xml:space="preserve">
</t>
        </r>
      </text>
    </comment>
    <comment ref="C12" authorId="1" shapeId="0">
      <text>
        <r>
          <rPr>
            <sz val="9"/>
            <color indexed="81"/>
            <rFont val="Arial"/>
            <family val="2"/>
          </rPr>
          <t>Bei mehrtägigen Dienstreisen ist das Ende am ersten Tag mit 24:00 zu erfassen.</t>
        </r>
      </text>
    </comment>
    <comment ref="E12" authorId="2" shapeId="0">
      <text>
        <r>
          <rPr>
            <sz val="9"/>
            <color indexed="81"/>
            <rFont val="Arial"/>
            <family val="2"/>
          </rPr>
          <t>Wenn unentgeltliche Mahlzeiten überlassen wurden, bitte 1 eintragen ansonsten eine 0.</t>
        </r>
      </text>
    </comment>
    <comment ref="B13" authorId="1" shapeId="0">
      <text>
        <r>
          <rPr>
            <sz val="9"/>
            <color indexed="81"/>
            <rFont val="Arial"/>
            <family val="2"/>
          </rPr>
          <t>Bei mehrtägigen Dienstreisen ist für den letzten Dienstreisetag der Beginn mit 00:00 zu erfassen und das Ende mit der tatsächlichen Ankunftszeit.</t>
        </r>
      </text>
    </comment>
    <comment ref="G89" authorId="3" shapeId="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<sst xmlns="http://schemas.openxmlformats.org/spreadsheetml/2006/main" count="162" uniqueCount="139">
  <si>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</si>
  <si>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</si>
  <si>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</si>
  <si>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</si>
  <si>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</si>
  <si>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</si>
  <si>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</si>
  <si>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</si>
  <si>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</si>
  <si>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</si>
  <si>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</si>
  <si>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</si>
  <si>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</si>
  <si>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</si>
  <si>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</si>
  <si>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</si>
  <si>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</si>
  <si>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</si>
  <si>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</si>
  <si>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</si>
  <si>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</si>
  <si>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</si>
  <si>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</si>
  <si>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</si>
  <si>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</si>
  <si>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</si>
  <si>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</si>
  <si>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</si>
  <si>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</si>
  <si>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</si>
  <si>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</si>
  <si>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</si>
  <si>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</si>
  <si>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</si>
  <si>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</si>
  <si>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</si>
  <si>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</si>
  <si>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</si>
  <si>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</si>
  <si>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</si>
  <si>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</si>
  <si>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</si>
  <si>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</si>
  <si>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</si>
  <si>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</si>
  <si>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</si>
  <si>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</si>
  <si>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</si>
  <si>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</si>
  <si>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</si>
  <si>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</si>
  <si>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</si>
  <si>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</si>
  <si>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</si>
  <si>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</si>
  <si>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</si>
  <si>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</si>
  <si>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</si>
  <si>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</si>
  <si>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</si>
  <si>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</si>
  <si>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</si>
  <si>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</si>
  <si>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</si>
  <si>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</si>
  <si>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</si>
  <si>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</si>
  <si>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</si>
  <si>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</si>
  <si>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</si>
  <si>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</si>
  <si>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</si>
  <si>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</si>
  <si>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</si>
  <si>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</si>
  <si>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</si>
  <si>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</si>
  <si>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</si>
  <si>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</si>
  <si>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</si>
  <si>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</si>
  <si>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</si>
  <si>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</si>
  <si>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</si>
  <si>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</si>
  <si>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</si>
  <si>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</si>
  <si>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</si>
  <si>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</si>
  <si>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</si>
  <si>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</si>
  <si>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</si>
  <si>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</si>
  <si>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</si>
  <si>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</si>
  <si>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</si>
  <si>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</si>
  <si>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</si>
  <si>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</si>
  <si>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</si>
  <si>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</si>
  <si>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</si>
  <si>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</si>
  <si>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</si>
  <si>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</si>
  <si>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</si>
  <si>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</si>
  <si>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</si>
  <si>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</si>
  <si>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</si>
  <si>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</si>
  <si>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</si>
  <si>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</si>
  <si>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</si>
  <si>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</si>
  <si>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V1.2023</t>
  </si>
  <si>
    <t>auswärtiger Geschäftsort:</t>
  </si>
  <si>
    <t>Dienstreiseabrechnung für das Jahr 2023</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</si>
  <si>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</si>
  <si>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</si>
  <si>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</si>
  <si>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</si>
  <si>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</si>
  <si>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</si>
  <si>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</si>
  <si>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</si>
  <si>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</si>
  <si>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</si>
  <si>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</si>
  <si>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</si>
  <si>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</si>
  <si>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</si>
  <si>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</si>
  <si>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</si>
  <si>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</si>
  <si>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</si>
  <si>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</si>
  <si>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t>Die Pauschale in Höhe von 20 Euro wird gewährt, wenn keine 
darüber hinaus gehenden Übernachtungskosten angefallen sind.
Bei Bereitstellung einer Unterkunft von Amts wegen (durch den Dienstgeber) wird das Übernachtungsgeld nicht gewährt.</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</si>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</sst>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4">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7" fillId="2" borderId="47" xfId="0" applyFont="1" applyFill="1" applyBorder="1" applyAlignment="1" applyProtection="1">
      <alignment wrapText="1"/>
    </xf>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alignment horizontal="right"/>
    </xf>
    <xf numFmtId="0" fontId="7" fillId="0" borderId="0" xfId="0" applyFont="1" applyBorder="1" applyAlignment="1">
      <alignment horizontal="right"/>
    </xf>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7" fillId="0" borderId="0" xfId="0" applyFont="1" applyBorder="1" applyAlignment="1" applyProtection="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cellXfs>
  <cellStyles count="6">
    <cellStyle name="Link 2" xfId="3"/>
    <cellStyle name="Standard" xfId="0" builtinId="0"/>
    <cellStyle name="Standard 3" xfId="2"/>
    <cellStyle name="Standard 3 2" xfId="4"/>
    <cellStyle name="Standard 3 2 2" xfId="5"/>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9"/>
  <sheetViews>
    <sheetView zoomScale="110" zoomScaleNormal="11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32</v>
      </c>
      <c r="B1" s="33"/>
      <c r="C1" s="33"/>
      <c r="D1" s="33"/>
      <c r="E1" s="33"/>
      <c r="F1" s="33"/>
      <c r="G1" s="33"/>
      <c r="H1" s="33"/>
      <c r="I1" s="34"/>
      <c r="J1" s="34"/>
      <c r="K1" s="34"/>
      <c r="L1" s="34"/>
      <c r="M1" s="34"/>
      <c r="N1" s="160" t="s">
        <v>115</v>
      </c>
      <c r="O1" s="161"/>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57"/>
      <c r="E3" s="158"/>
      <c r="F3" s="159"/>
      <c r="G3" s="4"/>
      <c r="H3" s="131" t="s">
        <v>116</v>
      </c>
      <c r="I3" s="131"/>
      <c r="J3" s="131"/>
      <c r="K3" s="157"/>
      <c r="L3" s="158"/>
      <c r="M3" s="158"/>
      <c r="N3" s="159"/>
      <c r="O3" s="37"/>
    </row>
    <row r="4" spans="1:19" ht="20.100000000000001" customHeight="1" x14ac:dyDescent="0.25">
      <c r="A4" s="9" t="s">
        <v>51</v>
      </c>
      <c r="B4" s="131"/>
      <c r="C4" s="131" t="s">
        <v>0</v>
      </c>
      <c r="D4" s="165"/>
      <c r="E4" s="158"/>
      <c r="F4" s="159"/>
      <c r="G4" s="4"/>
      <c r="H4" s="131" t="s">
        <v>34</v>
      </c>
      <c r="I4" s="131"/>
      <c r="J4" s="131"/>
      <c r="K4" s="157"/>
      <c r="L4" s="158"/>
      <c r="M4" s="158"/>
      <c r="N4" s="159"/>
      <c r="O4" s="37"/>
    </row>
    <row r="5" spans="1:19" ht="20.100000000000001" customHeight="1" x14ac:dyDescent="0.25">
      <c r="A5" s="9"/>
      <c r="B5" s="4"/>
      <c r="C5" s="131" t="s">
        <v>50</v>
      </c>
      <c r="D5" s="165"/>
      <c r="E5" s="158"/>
      <c r="F5" s="159"/>
      <c r="G5" s="4"/>
      <c r="H5" s="4"/>
      <c r="I5" s="4"/>
      <c r="J5" s="4"/>
      <c r="K5" s="4"/>
      <c r="L5" s="4"/>
      <c r="M5" s="4"/>
      <c r="N5" s="4"/>
      <c r="O5" s="37"/>
    </row>
    <row r="6" spans="1:19" ht="20.100000000000001" customHeight="1" x14ac:dyDescent="0.25">
      <c r="A6" s="9"/>
      <c r="B6" s="4"/>
      <c r="C6" s="131"/>
      <c r="D6" s="4"/>
      <c r="E6" s="4"/>
      <c r="F6" s="4"/>
      <c r="G6" s="4"/>
      <c r="H6" s="4" t="s">
        <v>89</v>
      </c>
      <c r="I6" s="131"/>
      <c r="J6" s="131"/>
      <c r="K6" s="157"/>
      <c r="L6" s="158"/>
      <c r="M6" s="158"/>
      <c r="N6" s="159"/>
      <c r="O6" s="37"/>
    </row>
    <row r="7" spans="1:19" ht="20.100000000000001" customHeight="1" x14ac:dyDescent="0.25">
      <c r="A7" s="9"/>
      <c r="B7" s="4"/>
      <c r="C7" s="131"/>
      <c r="D7" s="4"/>
      <c r="E7" s="4"/>
      <c r="F7" s="4"/>
      <c r="G7" s="4"/>
      <c r="H7" s="4" t="s">
        <v>90</v>
      </c>
      <c r="I7" s="131"/>
      <c r="J7" s="131"/>
      <c r="K7" s="166"/>
      <c r="L7" s="167"/>
      <c r="M7" s="167"/>
      <c r="N7" s="168"/>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69" t="s">
        <v>38</v>
      </c>
      <c r="C36" s="170"/>
      <c r="D36" s="165"/>
      <c r="E36" s="158"/>
      <c r="F36" s="158"/>
      <c r="G36" s="158"/>
      <c r="H36" s="158"/>
      <c r="I36" s="158"/>
      <c r="J36" s="158"/>
      <c r="K36" s="158"/>
      <c r="L36" s="158"/>
      <c r="M36" s="158"/>
      <c r="N36" s="159"/>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71" t="s">
        <v>99</v>
      </c>
      <c r="B41" s="172"/>
      <c r="C41" s="172"/>
      <c r="D41" s="172"/>
      <c r="E41" s="172"/>
      <c r="F41" s="172"/>
      <c r="G41" s="172"/>
      <c r="H41" s="172"/>
      <c r="I41" s="172"/>
      <c r="J41" s="172"/>
      <c r="K41" s="172"/>
      <c r="L41" s="172"/>
      <c r="M41" s="172"/>
      <c r="N41" s="172"/>
      <c r="O41" s="37"/>
    </row>
    <row r="42" spans="1:15" ht="15" customHeight="1" x14ac:dyDescent="0.25">
      <c r="A42" s="173"/>
      <c r="B42" s="172"/>
      <c r="C42" s="172"/>
      <c r="D42" s="172"/>
      <c r="E42" s="172"/>
      <c r="F42" s="172"/>
      <c r="G42" s="172"/>
      <c r="H42" s="172"/>
      <c r="I42" s="172"/>
      <c r="J42" s="172"/>
      <c r="K42" s="172"/>
      <c r="L42" s="172"/>
      <c r="M42" s="172"/>
      <c r="N42" s="172"/>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76"/>
      <c r="D44" s="177"/>
      <c r="E44" s="177"/>
      <c r="F44" s="177"/>
      <c r="G44" s="178"/>
      <c r="H44" s="4"/>
      <c r="I44" s="189"/>
      <c r="J44" s="190"/>
      <c r="K44" s="190"/>
      <c r="L44" s="190"/>
      <c r="M44" s="191"/>
      <c r="N44" s="192"/>
      <c r="O44" s="37"/>
    </row>
    <row r="45" spans="1:15" x14ac:dyDescent="0.25">
      <c r="A45" s="187">
        <f ca="1">TODAY()</f>
        <v>44980</v>
      </c>
      <c r="B45" s="188"/>
      <c r="C45" s="179"/>
      <c r="D45" s="180"/>
      <c r="E45" s="180"/>
      <c r="F45" s="180"/>
      <c r="G45" s="181"/>
      <c r="H45" s="4"/>
      <c r="I45" s="193"/>
      <c r="J45" s="194"/>
      <c r="K45" s="194"/>
      <c r="L45" s="194"/>
      <c r="M45" s="195"/>
      <c r="N45" s="196"/>
      <c r="O45" s="37"/>
    </row>
    <row r="46" spans="1:15" x14ac:dyDescent="0.25">
      <c r="A46" s="185" t="s">
        <v>81</v>
      </c>
      <c r="B46" s="186"/>
      <c r="C46" s="162" t="s">
        <v>56</v>
      </c>
      <c r="D46" s="163"/>
      <c r="E46" s="163"/>
      <c r="F46" s="164"/>
      <c r="G46" s="164"/>
      <c r="H46" s="4"/>
      <c r="I46" s="131" t="s">
        <v>44</v>
      </c>
      <c r="J46" s="174" t="s">
        <v>92</v>
      </c>
      <c r="K46" s="164"/>
      <c r="L46" s="164"/>
      <c r="M46" s="164"/>
      <c r="N46" s="164"/>
      <c r="O46" s="175"/>
    </row>
    <row r="47" spans="1:15" x14ac:dyDescent="0.25">
      <c r="A47" s="130"/>
      <c r="B47" s="10"/>
      <c r="C47" s="182" t="s">
        <v>82</v>
      </c>
      <c r="D47" s="183"/>
      <c r="E47" s="183"/>
      <c r="F47" s="184"/>
      <c r="G47" s="184"/>
      <c r="H47" s="4"/>
      <c r="I47" s="4"/>
      <c r="J47" s="197" t="s">
        <v>82</v>
      </c>
      <c r="K47" s="184"/>
      <c r="L47" s="184"/>
      <c r="M47" s="184"/>
      <c r="N47" s="184"/>
      <c r="O47" s="198"/>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password="D3F3" sheet="1" selectLockedCells="1"/>
  <mergeCells count="19">
    <mergeCell ref="C47:G47"/>
    <mergeCell ref="A46:B46"/>
    <mergeCell ref="A45:B45"/>
    <mergeCell ref="I44:N45"/>
    <mergeCell ref="J47:O47"/>
    <mergeCell ref="D3:F3"/>
    <mergeCell ref="N1:O1"/>
    <mergeCell ref="C46:G46"/>
    <mergeCell ref="K3:N3"/>
    <mergeCell ref="K6:N6"/>
    <mergeCell ref="D5:F5"/>
    <mergeCell ref="D4:F4"/>
    <mergeCell ref="K4:N4"/>
    <mergeCell ref="K7:N7"/>
    <mergeCell ref="B36:C36"/>
    <mergeCell ref="D36:N36"/>
    <mergeCell ref="A41:N42"/>
    <mergeCell ref="J46:O46"/>
    <mergeCell ref="C44:G45"/>
  </mergeCells>
  <dataValidations count="6">
    <dataValidation type="list" errorStyle="information" allowBlank="1" showInputMessage="1" error="_x000a_" sqref="G14:G16 G20:G24 K20:K21">
      <formula1>"x"</formula1>
    </dataValidation>
    <dataValidation type="list" allowBlank="1" showInputMessage="1" sqref="A29:A31 B32:B35 A38">
      <formula1>"x"</formula1>
    </dataValidation>
    <dataValidation type="date" operator="greaterThanOrEqual" allowBlank="1" showInputMessage="1" showErrorMessage="1" error="Nur für Reisekosten des Jahres 2019 anwendbar!" sqref="D6:F7">
      <formula1>43831</formula1>
    </dataValidation>
    <dataValidation type="list" allowBlank="1" showInputMessage="1" showErrorMessage="1" sqref="G10 K10">
      <formula1>"x"</formula1>
    </dataValidation>
    <dataValidation type="date" operator="greaterThanOrEqual" allowBlank="1" showInputMessage="1" sqref="D4:F4">
      <formula1>44927</formula1>
    </dataValidation>
    <dataValidation type="date" operator="greaterThanOrEqual" allowBlank="1" showInputMessage="1" sqref="D5:F5">
      <formula1>45291</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S109"/>
  <sheetViews>
    <sheetView tabSelected="1" zoomScale="110" zoomScaleNormal="11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0.14062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32" t="s">
        <v>117</v>
      </c>
      <c r="B1" s="34"/>
      <c r="C1" s="34"/>
      <c r="D1" s="34"/>
      <c r="E1" s="34"/>
      <c r="F1" s="34"/>
      <c r="G1" s="34"/>
      <c r="H1" s="34"/>
      <c r="I1" s="34"/>
      <c r="J1" s="89"/>
      <c r="K1" s="89"/>
      <c r="L1" s="34"/>
      <c r="M1" s="34"/>
      <c r="N1" s="34"/>
      <c r="O1" s="34"/>
      <c r="P1" s="34"/>
      <c r="Q1" s="34"/>
      <c r="R1" s="90" t="s">
        <v>115</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9" t="s">
        <v>76</v>
      </c>
      <c r="F4" s="229"/>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33"/>
      <c r="F5" s="234"/>
      <c r="G5" s="234"/>
      <c r="H5" s="235"/>
      <c r="I5" s="4"/>
      <c r="J5" s="247"/>
      <c r="K5" s="248"/>
      <c r="L5" s="249"/>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116</v>
      </c>
      <c r="B7" s="4"/>
      <c r="C7" s="4"/>
      <c r="D7" s="4"/>
      <c r="E7" s="229" t="s">
        <v>77</v>
      </c>
      <c r="F7" s="229"/>
      <c r="G7" s="229"/>
      <c r="H7" s="4"/>
      <c r="I7" s="4"/>
      <c r="J7" s="13" t="s">
        <v>93</v>
      </c>
      <c r="K7" s="16"/>
      <c r="L7" s="4"/>
      <c r="M7" s="4"/>
      <c r="N7" s="4"/>
      <c r="O7" s="4"/>
      <c r="P7" s="15"/>
      <c r="Q7" s="4"/>
      <c r="R7" s="37"/>
    </row>
    <row r="8" spans="1:18" ht="20.100000000000001" customHeight="1" x14ac:dyDescent="0.25">
      <c r="A8" s="236"/>
      <c r="B8" s="158"/>
      <c r="C8" s="159"/>
      <c r="D8" s="4"/>
      <c r="E8" s="233"/>
      <c r="F8" s="234"/>
      <c r="G8" s="234"/>
      <c r="H8" s="235"/>
      <c r="I8" s="4"/>
      <c r="J8" s="247"/>
      <c r="K8" s="248"/>
      <c r="L8" s="249"/>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43" t="s">
        <v>26</v>
      </c>
      <c r="B10" s="244"/>
      <c r="C10" s="244"/>
      <c r="D10" s="245"/>
      <c r="E10" s="240" t="s">
        <v>3</v>
      </c>
      <c r="F10" s="241"/>
      <c r="G10" s="242"/>
      <c r="H10" s="237" t="s">
        <v>24</v>
      </c>
      <c r="I10" s="238"/>
      <c r="J10" s="239"/>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v>
      </c>
      <c r="O13" s="4">
        <v>0.2</v>
      </c>
      <c r="P13" s="4">
        <v>5.6</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3.8</v>
      </c>
      <c r="O14" s="4">
        <v>0.4</v>
      </c>
      <c r="P14" s="4">
        <v>11.2</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3.8</v>
      </c>
      <c r="O15" s="4">
        <v>0.4</v>
      </c>
      <c r="P15" s="4">
        <v>11.2</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14</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28</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AND(A5&lt;&gt;"",B12&lt;&gt;"",C12&lt;&gt;"",E12&lt;&gt;"",F12&lt;&gt;"",G12&lt;&gt;"")</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6" t="s">
        <v>25</v>
      </c>
      <c r="B27" s="238"/>
      <c r="C27" s="238"/>
      <c r="D27" s="238"/>
      <c r="E27" s="238"/>
      <c r="F27" s="239"/>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IF($C$5&gt;1,$N$19,IF(D12=$M$34,$N$20,IF(D12&gt;$M$36,14,0)))</f>
        <v>0</v>
      </c>
      <c r="C29" s="116">
        <f t="shared" ref="C29:C42" si="3">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IF($C$5=2,$N$19,IF(D13=$M$34,$N$20,IF(D13&gt;$M$36,12,0)))</f>
        <v>0</v>
      </c>
      <c r="C30" s="120">
        <f t="shared" si="3"/>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IF($C$5=3,$N$19,IF(D14=$M$34,$N$20,IF(D14&gt;$M$36,12,0)))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IF($C$5=4,$N$19,IF(D15=$M$34,$N$20,IF(D15&gt;$M$36,12,0)))</f>
        <v>0</v>
      </c>
      <c r="C32" s="120">
        <f t="shared" si="3"/>
        <v>0</v>
      </c>
      <c r="D32" s="120">
        <f t="shared" ref="D32:D42" si="7">IF(C32&gt;B32,0,B32-C32)</f>
        <v>0</v>
      </c>
      <c r="E32" s="121">
        <f t="shared" si="6"/>
        <v>0</v>
      </c>
      <c r="F32" s="59">
        <f>IF(D32-E32&lt;0,E32-D32,0)</f>
        <v>0</v>
      </c>
      <c r="G32" s="231"/>
      <c r="H32" s="232"/>
      <c r="I32" s="4"/>
      <c r="J32" s="4"/>
      <c r="K32" s="4"/>
      <c r="L32" s="4"/>
      <c r="M32" s="4" t="s">
        <v>14</v>
      </c>
      <c r="N32" s="4"/>
      <c r="O32" s="4"/>
      <c r="P32" s="4"/>
      <c r="Q32" s="4"/>
      <c r="R32" s="37"/>
    </row>
    <row r="33" spans="1:19" ht="15" customHeight="1" x14ac:dyDescent="0.25">
      <c r="A33" s="118" t="str">
        <f t="shared" si="5"/>
        <v/>
      </c>
      <c r="B33" s="119">
        <f>IF($C$5=5,$N$19,IF(D16=$M$34,$N$20,IF(D16&gt;$M$36,12,0)))</f>
        <v>0</v>
      </c>
      <c r="C33" s="120">
        <f t="shared" si="3"/>
        <v>0</v>
      </c>
      <c r="D33" s="120">
        <f t="shared" si="7"/>
        <v>0</v>
      </c>
      <c r="E33" s="121">
        <f t="shared" si="6"/>
        <v>0</v>
      </c>
      <c r="F33" s="59">
        <f t="shared" si="4"/>
        <v>0</v>
      </c>
      <c r="G33" s="231"/>
      <c r="H33" s="232"/>
      <c r="I33" s="4"/>
      <c r="J33" s="4"/>
      <c r="K33" s="4"/>
      <c r="L33" s="4"/>
      <c r="M33" s="4" t="s">
        <v>2</v>
      </c>
      <c r="N33" s="4" t="s">
        <v>15</v>
      </c>
      <c r="O33" s="4"/>
      <c r="P33" s="4"/>
      <c r="Q33" s="4"/>
      <c r="R33" s="37"/>
      <c r="S33" s="2"/>
    </row>
    <row r="34" spans="1:19" x14ac:dyDescent="0.25">
      <c r="A34" s="118" t="str">
        <f t="shared" si="5"/>
        <v/>
      </c>
      <c r="B34" s="119">
        <f>IF($C$5=6,$N$19,IF(D17=$M$34,$N$20,IF(D17&gt;$M$36,12,0)))</f>
        <v>0</v>
      </c>
      <c r="C34" s="120">
        <f t="shared" si="3"/>
        <v>0</v>
      </c>
      <c r="D34" s="120">
        <f t="shared" si="7"/>
        <v>0</v>
      </c>
      <c r="E34" s="121">
        <f t="shared" si="6"/>
        <v>0</v>
      </c>
      <c r="F34" s="59">
        <f t="shared" si="4"/>
        <v>0</v>
      </c>
      <c r="G34" s="231"/>
      <c r="H34" s="232"/>
      <c r="I34" s="4"/>
      <c r="J34" s="4"/>
      <c r="K34" s="4"/>
      <c r="L34" s="4"/>
      <c r="M34" s="28">
        <v>1</v>
      </c>
      <c r="N34" s="29">
        <v>1440</v>
      </c>
      <c r="O34" s="19">
        <v>24</v>
      </c>
      <c r="P34" s="4"/>
      <c r="Q34" s="4"/>
      <c r="R34" s="37"/>
      <c r="S34" s="2"/>
    </row>
    <row r="35" spans="1:19" ht="15.75" x14ac:dyDescent="0.25">
      <c r="A35" s="118" t="str">
        <f>A18</f>
        <v/>
      </c>
      <c r="B35" s="119">
        <f>IF($C$5=7,$N$19,IF(D18=$M$34,$N$20,IF(D18&gt;$M$36,12,0)))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IF($C$5=8,$N$19,IF(D19=$M$34,$N$20,IF(D19&gt;$M$36,12,0)))</f>
        <v>0</v>
      </c>
      <c r="C36" s="120">
        <f t="shared" si="3"/>
        <v>0</v>
      </c>
      <c r="D36" s="120">
        <f t="shared" si="7"/>
        <v>0</v>
      </c>
      <c r="E36" s="121">
        <f>IF(D19=M43,MAX(H19,I19),J19)+IF(H19=0,E19*$N$13+F19*$N$14+G19*$N$15,0)</f>
        <v>0</v>
      </c>
      <c r="F36" s="59">
        <f t="shared" si="4"/>
        <v>0</v>
      </c>
      <c r="G36" s="7"/>
      <c r="H36" s="230"/>
      <c r="I36" s="4"/>
      <c r="J36" s="4"/>
      <c r="K36" s="4"/>
      <c r="L36" s="4"/>
      <c r="M36" s="14">
        <v>0.33402777777777781</v>
      </c>
      <c r="N36" s="29">
        <v>480.6</v>
      </c>
      <c r="O36" s="19">
        <v>6</v>
      </c>
      <c r="P36" s="4"/>
      <c r="Q36" s="4"/>
      <c r="R36" s="37"/>
    </row>
    <row r="37" spans="1:19" ht="15" customHeight="1" x14ac:dyDescent="0.25">
      <c r="A37" s="118" t="str">
        <f>A20</f>
        <v/>
      </c>
      <c r="B37" s="119">
        <f>IF($C$5=9,$N$19,IF(D20=$M$34,$N$20,IF(D20&gt;$M$36,12,0)))</f>
        <v>0</v>
      </c>
      <c r="C37" s="120">
        <f t="shared" si="3"/>
        <v>0</v>
      </c>
      <c r="D37" s="120">
        <f t="shared" si="7"/>
        <v>0</v>
      </c>
      <c r="E37" s="121">
        <f>IF(D20=M44,MAX(H20,I20),J20)+IF(H20=0,E20*$N$13+F20*$N$14+G20*$N$15,0)</f>
        <v>0</v>
      </c>
      <c r="F37" s="59">
        <f t="shared" si="4"/>
        <v>0</v>
      </c>
      <c r="G37" s="7"/>
      <c r="H37" s="230"/>
      <c r="I37" s="4"/>
      <c r="J37" s="4"/>
      <c r="K37" s="4"/>
      <c r="L37" s="4"/>
      <c r="M37" s="4" t="s">
        <v>19</v>
      </c>
      <c r="N37" s="4"/>
      <c r="O37" s="4"/>
      <c r="P37" s="4"/>
      <c r="Q37" s="4"/>
      <c r="R37" s="37"/>
    </row>
    <row r="38" spans="1:19" ht="15.75" x14ac:dyDescent="0.25">
      <c r="A38" s="118" t="str">
        <f t="shared" si="5"/>
        <v/>
      </c>
      <c r="B38" s="119">
        <f>IF($C$5=10,$N$19,IF(D21=$M$34,$N$20,IF(D21&gt;$M$36,12,0)))</f>
        <v>0</v>
      </c>
      <c r="C38" s="120">
        <f t="shared" si="3"/>
        <v>0</v>
      </c>
      <c r="D38" s="120">
        <f t="shared" si="7"/>
        <v>0</v>
      </c>
      <c r="E38" s="121">
        <f>IF(D21=M45,MAX(H21,I21),J21)+IF(H21=0,E21*$N$13+F21*$N$14+G21*$N$15,0)</f>
        <v>0</v>
      </c>
      <c r="F38" s="59">
        <f t="shared" si="4"/>
        <v>0</v>
      </c>
      <c r="G38" s="7"/>
      <c r="H38" s="230"/>
      <c r="I38" s="4"/>
      <c r="J38" s="4"/>
      <c r="K38" s="4"/>
      <c r="L38" s="4"/>
      <c r="M38" s="4" t="s">
        <v>20</v>
      </c>
      <c r="N38" s="4">
        <v>1</v>
      </c>
      <c r="O38" s="4"/>
      <c r="P38" s="4"/>
      <c r="Q38" s="4"/>
      <c r="R38" s="37"/>
    </row>
    <row r="39" spans="1:19" x14ac:dyDescent="0.25">
      <c r="A39" s="118" t="str">
        <f t="shared" si="5"/>
        <v/>
      </c>
      <c r="B39" s="119">
        <f>IF($C$5=11,$N$19,IF(D22=$M$34,$N$20,IF(D22&gt;$M$36,12,0)))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IF($C$5=12,$N$19,IF(D23=$M$34,$N$20,IF(D23&gt;$M$36,12,0)))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IF($C$5=13,$N$19,IF(D24=$M$34,$N$20,IF(D24&gt;$M$36,12,0)))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IF($C$5=14,$N$19,IF(D25=$M$34,$N$20,IF(D25&gt;$M$36,12,0)))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52" t="s">
        <v>118</v>
      </c>
      <c r="F45" s="151"/>
      <c r="G45" s="27"/>
      <c r="H45" s="4"/>
      <c r="I45" s="4"/>
      <c r="J45" s="4"/>
      <c r="K45" s="4"/>
      <c r="L45" s="4"/>
      <c r="M45" s="4"/>
      <c r="N45" s="4"/>
      <c r="O45" s="4"/>
      <c r="P45" s="4"/>
      <c r="Q45" s="4"/>
      <c r="R45" s="37"/>
    </row>
    <row r="46" spans="1:19" x14ac:dyDescent="0.25">
      <c r="A46" s="150"/>
      <c r="B46" s="86"/>
      <c r="C46" s="86" t="s">
        <v>67</v>
      </c>
      <c r="D46" s="153">
        <f>IF(AND(D12=M36,B29=0),J12,0)</f>
        <v>0</v>
      </c>
      <c r="E46" s="152" t="s">
        <v>119</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120</v>
      </c>
      <c r="F47" s="151"/>
      <c r="G47" s="84"/>
      <c r="H47" s="4"/>
      <c r="I47" s="17"/>
      <c r="J47" s="17"/>
      <c r="K47" s="17"/>
      <c r="L47" s="4"/>
      <c r="M47" s="4"/>
      <c r="N47" s="4"/>
      <c r="O47" s="4" t="s">
        <v>58</v>
      </c>
      <c r="P47" s="30"/>
      <c r="Q47" s="4"/>
      <c r="R47" s="37"/>
    </row>
    <row r="48" spans="1:19" x14ac:dyDescent="0.25">
      <c r="A48" s="150"/>
      <c r="B48" s="86"/>
      <c r="C48" s="86" t="s">
        <v>65</v>
      </c>
      <c r="D48" s="154">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52" t="s">
        <v>121</v>
      </c>
      <c r="F48" s="151"/>
      <c r="G48" s="27"/>
      <c r="H48" s="4"/>
      <c r="I48" s="4"/>
      <c r="J48" s="4"/>
      <c r="K48" s="4"/>
      <c r="L48" s="4"/>
      <c r="M48" s="4"/>
      <c r="N48" s="4"/>
      <c r="O48" s="4" t="s">
        <v>59</v>
      </c>
      <c r="P48" s="4"/>
      <c r="Q48" s="4"/>
      <c r="R48" s="37"/>
    </row>
    <row r="49" spans="1:18" ht="15" customHeight="1" x14ac:dyDescent="0.25">
      <c r="A49" s="150"/>
      <c r="B49" s="86"/>
      <c r="C49" s="18" t="s">
        <v>66</v>
      </c>
      <c r="D49" s="153">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52" t="s">
        <v>120</v>
      </c>
      <c r="F49" s="151"/>
      <c r="G49" s="27"/>
      <c r="H49" s="4"/>
      <c r="I49" s="4"/>
      <c r="J49" s="4"/>
      <c r="K49" s="4"/>
      <c r="L49" s="4"/>
      <c r="M49" s="4"/>
      <c r="N49" s="4"/>
      <c r="O49" s="4" t="s">
        <v>60</v>
      </c>
      <c r="P49" s="4"/>
      <c r="Q49" s="4"/>
      <c r="R49" s="37"/>
    </row>
    <row r="50" spans="1:18" ht="15" customHeight="1" x14ac:dyDescent="0.25">
      <c r="A50" s="226" t="s">
        <v>103</v>
      </c>
      <c r="B50" s="227"/>
      <c r="C50" s="228"/>
      <c r="D50" s="126">
        <f>IF(SUM(E12:G25)&lt;&gt;0,"0,00 €", )</f>
        <v>0</v>
      </c>
      <c r="E50" s="152" t="s">
        <v>122</v>
      </c>
      <c r="F50" s="151"/>
      <c r="G50" s="27"/>
      <c r="H50" s="4"/>
      <c r="I50" s="4"/>
      <c r="J50" s="4"/>
      <c r="K50" s="4"/>
      <c r="L50" s="4"/>
      <c r="M50" s="4"/>
      <c r="N50" s="4"/>
      <c r="O50" s="4" t="s">
        <v>61</v>
      </c>
      <c r="P50" s="4"/>
      <c r="Q50" s="4"/>
      <c r="R50" s="37"/>
    </row>
    <row r="51" spans="1:18" ht="15" customHeight="1" x14ac:dyDescent="0.25">
      <c r="A51" s="226" t="s">
        <v>111</v>
      </c>
      <c r="B51" s="227"/>
      <c r="C51" s="227"/>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125</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226" t="s">
        <v>45</v>
      </c>
      <c r="B56" s="254"/>
      <c r="C56" s="255"/>
      <c r="D56" s="100"/>
      <c r="E56" s="27" t="s">
        <v>43</v>
      </c>
      <c r="F56" s="27"/>
      <c r="G56" s="27"/>
      <c r="H56" s="27"/>
      <c r="I56" s="27"/>
      <c r="J56" s="27"/>
      <c r="K56" s="27"/>
      <c r="L56" s="27"/>
      <c r="M56" s="27"/>
      <c r="N56" s="27"/>
      <c r="O56" s="27"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27"/>
      <c r="Q56" s="27"/>
      <c r="R56" s="99"/>
    </row>
    <row r="57" spans="1:18" ht="15" customHeight="1" x14ac:dyDescent="0.25">
      <c r="A57" s="226" t="s">
        <v>53</v>
      </c>
      <c r="B57" s="256"/>
      <c r="C57" s="257"/>
      <c r="D57" s="100"/>
      <c r="E57" s="27" t="s">
        <v>43</v>
      </c>
      <c r="F57" s="27"/>
      <c r="G57" s="27"/>
      <c r="H57" s="27"/>
      <c r="I57" s="27"/>
      <c r="J57" s="101">
        <f>D56+D57</f>
        <v>0</v>
      </c>
      <c r="K57" s="27" t="s">
        <v>128</v>
      </c>
      <c r="L57" s="27"/>
      <c r="M57" s="27"/>
      <c r="N57" s="27"/>
      <c r="O57" s="27"/>
      <c r="P57" s="27"/>
      <c r="Q57" s="27"/>
      <c r="R57" s="99"/>
    </row>
    <row r="58" spans="1:18" x14ac:dyDescent="0.25">
      <c r="A58" s="149" t="s">
        <v>126</v>
      </c>
      <c r="B58" s="27"/>
      <c r="C58" s="27"/>
      <c r="D58" s="27"/>
      <c r="E58" s="27"/>
      <c r="F58" s="27"/>
      <c r="G58" s="27"/>
      <c r="H58" s="27"/>
      <c r="I58" s="27"/>
      <c r="J58" s="102"/>
      <c r="K58" s="27"/>
      <c r="L58" s="27"/>
      <c r="M58" s="27"/>
      <c r="N58" s="27"/>
      <c r="O58" s="27"/>
      <c r="P58" s="27"/>
      <c r="Q58" s="27"/>
      <c r="R58" s="99"/>
    </row>
    <row r="59" spans="1:18" ht="15" customHeight="1" x14ac:dyDescent="0.25">
      <c r="A59" s="251"/>
      <c r="B59" s="252"/>
      <c r="C59" s="252"/>
      <c r="D59" s="252"/>
      <c r="E59" s="252"/>
      <c r="F59" s="252"/>
      <c r="G59" s="253"/>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226" t="s">
        <v>132</v>
      </c>
      <c r="B64" s="250"/>
      <c r="C64" s="250"/>
      <c r="D64" s="100"/>
      <c r="E64" s="27" t="s">
        <v>49</v>
      </c>
      <c r="F64" s="104">
        <v>0.35</v>
      </c>
      <c r="G64" s="27"/>
      <c r="H64" s="27"/>
      <c r="I64" s="27"/>
      <c r="J64" s="105">
        <f>D64*F64</f>
        <v>0</v>
      </c>
      <c r="K64" s="27"/>
      <c r="L64" s="27"/>
      <c r="M64" s="27"/>
      <c r="N64" s="27"/>
      <c r="O64" s="27"/>
      <c r="P64" s="27"/>
      <c r="Q64" s="27"/>
      <c r="R64" s="99"/>
    </row>
    <row r="65" spans="1:18" x14ac:dyDescent="0.25">
      <c r="A65" s="226" t="s">
        <v>133</v>
      </c>
      <c r="B65" s="250"/>
      <c r="C65" s="250"/>
      <c r="D65" s="100"/>
      <c r="E65" s="27" t="s">
        <v>49</v>
      </c>
      <c r="F65" s="104">
        <v>0.3</v>
      </c>
      <c r="G65" s="27"/>
      <c r="H65" s="27"/>
      <c r="I65" s="27"/>
      <c r="J65" s="105">
        <f>D65*F65</f>
        <v>0</v>
      </c>
      <c r="K65" s="27"/>
      <c r="L65" s="27"/>
      <c r="M65" s="27"/>
      <c r="N65" s="27"/>
      <c r="O65" s="27"/>
      <c r="P65" s="27"/>
      <c r="Q65" s="27"/>
      <c r="R65" s="99"/>
    </row>
    <row r="66" spans="1:18" x14ac:dyDescent="0.25">
      <c r="A66" s="226" t="s">
        <v>134</v>
      </c>
      <c r="B66" s="227"/>
      <c r="C66" s="227"/>
      <c r="D66" s="100"/>
      <c r="E66" s="27" t="s">
        <v>49</v>
      </c>
      <c r="F66" s="106">
        <v>0.25</v>
      </c>
      <c r="G66" s="27"/>
      <c r="H66" s="27"/>
      <c r="I66" s="27"/>
      <c r="J66" s="105">
        <f>D66*F66</f>
        <v>0</v>
      </c>
      <c r="K66" s="27"/>
      <c r="L66" s="27"/>
      <c r="M66" s="27"/>
      <c r="N66" s="27"/>
      <c r="O66" s="27"/>
      <c r="P66" s="27"/>
      <c r="Q66" s="27"/>
      <c r="R66" s="99"/>
    </row>
    <row r="67" spans="1:18" ht="15" customHeight="1" x14ac:dyDescent="0.25">
      <c r="A67" s="261" t="s">
        <v>127</v>
      </c>
      <c r="B67" s="262"/>
      <c r="C67" s="262"/>
      <c r="D67" s="27"/>
      <c r="E67" s="27"/>
      <c r="F67" s="27"/>
      <c r="G67" s="27"/>
      <c r="H67" s="27"/>
      <c r="I67" s="27"/>
      <c r="J67" s="101">
        <f>SUM(J64:J66)</f>
        <v>0</v>
      </c>
      <c r="K67" s="27" t="s">
        <v>129</v>
      </c>
      <c r="L67" s="27"/>
      <c r="M67" s="27"/>
      <c r="N67" s="27"/>
      <c r="O67" s="27"/>
      <c r="P67" s="27"/>
      <c r="Q67" s="27"/>
      <c r="R67" s="99"/>
    </row>
    <row r="68" spans="1:18" ht="15" customHeight="1" x14ac:dyDescent="0.25">
      <c r="A68" s="251"/>
      <c r="B68" s="252"/>
      <c r="C68" s="252"/>
      <c r="D68" s="252"/>
      <c r="E68" s="252"/>
      <c r="F68" s="252"/>
      <c r="G68" s="253"/>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199" t="s">
        <v>137</v>
      </c>
      <c r="B71" s="222"/>
      <c r="C71" s="222"/>
      <c r="D71" s="222"/>
      <c r="E71" s="222"/>
      <c r="F71" s="104">
        <v>20</v>
      </c>
      <c r="G71" s="100"/>
      <c r="H71" s="27" t="s">
        <v>42</v>
      </c>
      <c r="I71" s="27"/>
      <c r="J71" s="105">
        <f>F71*G71</f>
        <v>0</v>
      </c>
      <c r="K71" s="27"/>
      <c r="L71" s="27"/>
      <c r="M71" s="27"/>
      <c r="N71" s="27"/>
      <c r="O71" s="27"/>
      <c r="P71" s="27"/>
      <c r="Q71" s="27"/>
      <c r="R71" s="99"/>
    </row>
    <row r="72" spans="1:18" ht="12" customHeight="1" x14ac:dyDescent="0.25">
      <c r="A72" s="223"/>
      <c r="B72" s="222"/>
      <c r="C72" s="222"/>
      <c r="D72" s="222"/>
      <c r="E72" s="222"/>
      <c r="F72" s="27"/>
      <c r="G72" s="27"/>
      <c r="H72" s="27"/>
      <c r="I72" s="27"/>
      <c r="J72" s="27"/>
      <c r="K72" s="27"/>
      <c r="L72" s="27"/>
      <c r="M72" s="27"/>
      <c r="N72" s="27"/>
      <c r="O72" s="27"/>
      <c r="P72" s="27"/>
      <c r="Q72" s="27"/>
      <c r="R72" s="99"/>
    </row>
    <row r="73" spans="1:18" ht="12" customHeight="1" x14ac:dyDescent="0.25">
      <c r="A73" s="224"/>
      <c r="B73" s="225"/>
      <c r="C73" s="225"/>
      <c r="D73" s="225"/>
      <c r="E73" s="225"/>
      <c r="F73" s="27"/>
      <c r="G73" s="27"/>
      <c r="H73" s="27"/>
      <c r="I73" s="27"/>
      <c r="J73" s="27"/>
      <c r="K73" s="27"/>
      <c r="L73" s="27"/>
      <c r="M73" s="27"/>
      <c r="N73" s="27"/>
      <c r="O73" s="27"/>
      <c r="P73" s="27"/>
      <c r="Q73" s="27"/>
      <c r="R73" s="99"/>
    </row>
    <row r="74" spans="1:18" ht="12" customHeight="1" x14ac:dyDescent="0.25">
      <c r="A74" s="224"/>
      <c r="B74" s="225"/>
      <c r="C74" s="225"/>
      <c r="D74" s="225"/>
      <c r="E74" s="225"/>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63" t="s">
        <v>135</v>
      </c>
      <c r="B76" s="254"/>
      <c r="C76" s="254"/>
      <c r="D76" s="254"/>
      <c r="E76" s="254"/>
      <c r="F76" s="255"/>
      <c r="G76" s="100"/>
      <c r="H76" s="27" t="s">
        <v>43</v>
      </c>
      <c r="I76" s="27"/>
      <c r="J76" s="105">
        <f>G76</f>
        <v>0</v>
      </c>
      <c r="K76" s="27"/>
      <c r="L76" s="27"/>
      <c r="M76" s="27"/>
      <c r="N76" s="27"/>
      <c r="O76" s="27"/>
      <c r="P76" s="27"/>
      <c r="Q76" s="27"/>
      <c r="R76" s="99"/>
    </row>
    <row r="77" spans="1:18" x14ac:dyDescent="0.25">
      <c r="A77" s="258" t="s">
        <v>124</v>
      </c>
      <c r="B77" s="259"/>
      <c r="C77" s="259"/>
      <c r="D77" s="259"/>
      <c r="E77" s="259"/>
      <c r="F77" s="259"/>
      <c r="G77" s="27"/>
      <c r="H77" s="27"/>
      <c r="I77" s="27"/>
      <c r="J77" s="101">
        <f>SUM(J71:J76)</f>
        <v>0</v>
      </c>
      <c r="K77" s="27" t="s">
        <v>130</v>
      </c>
      <c r="L77" s="27"/>
      <c r="M77" s="27"/>
      <c r="N77" s="27"/>
      <c r="O77" s="27"/>
      <c r="P77" s="27"/>
      <c r="Q77" s="27"/>
      <c r="R77" s="99"/>
    </row>
    <row r="78" spans="1:18" x14ac:dyDescent="0.25">
      <c r="A78" s="260"/>
      <c r="B78" s="259"/>
      <c r="C78" s="259"/>
      <c r="D78" s="259"/>
      <c r="E78" s="259"/>
      <c r="F78" s="259"/>
      <c r="G78" s="27"/>
      <c r="H78" s="27"/>
      <c r="I78" s="27"/>
      <c r="J78" s="27"/>
      <c r="K78" s="27"/>
      <c r="L78" s="27"/>
      <c r="M78" s="27"/>
      <c r="N78" s="27"/>
      <c r="O78" s="27"/>
      <c r="P78" s="27"/>
      <c r="Q78" s="27"/>
      <c r="R78" s="99"/>
    </row>
    <row r="79" spans="1:18" ht="15" customHeight="1" x14ac:dyDescent="0.25">
      <c r="A79" s="251"/>
      <c r="B79" s="252"/>
      <c r="C79" s="252"/>
      <c r="D79" s="252"/>
      <c r="E79" s="252"/>
      <c r="F79" s="252"/>
      <c r="G79" s="253"/>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199" t="s">
        <v>112</v>
      </c>
      <c r="B82" s="222"/>
      <c r="C82" s="222"/>
      <c r="D82" s="222"/>
      <c r="E82" s="222"/>
      <c r="F82" s="27"/>
      <c r="G82" s="100"/>
      <c r="H82" s="27" t="s">
        <v>43</v>
      </c>
      <c r="I82" s="27"/>
      <c r="J82" s="105">
        <f>G82</f>
        <v>0</v>
      </c>
      <c r="K82" s="27"/>
      <c r="L82" s="27"/>
      <c r="M82" s="27"/>
      <c r="N82" s="27"/>
      <c r="O82" s="27"/>
      <c r="P82" s="27"/>
      <c r="Q82" s="27"/>
      <c r="R82" s="99"/>
    </row>
    <row r="83" spans="1:18" ht="15.75" customHeight="1" x14ac:dyDescent="0.25">
      <c r="A83" s="223"/>
      <c r="B83" s="222"/>
      <c r="C83" s="222"/>
      <c r="D83" s="222"/>
      <c r="E83" s="222"/>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131</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199" t="s">
        <v>136</v>
      </c>
      <c r="B91" s="222"/>
      <c r="C91" s="222"/>
      <c r="D91" s="222"/>
      <c r="E91" s="222"/>
      <c r="F91" s="222"/>
      <c r="G91" s="222"/>
      <c r="H91" s="222"/>
      <c r="I91" s="41" t="s">
        <v>55</v>
      </c>
      <c r="J91" s="109">
        <f>IF(J89=0,SUM(J26+J57+J64+J65+J66+J71+J76+J86+J82),J89)</f>
        <v>0</v>
      </c>
      <c r="K91" s="27"/>
      <c r="L91" s="27"/>
      <c r="M91" s="27"/>
      <c r="N91" s="27"/>
      <c r="O91" s="27"/>
      <c r="P91" s="27"/>
      <c r="Q91" s="27"/>
      <c r="R91" s="99"/>
    </row>
    <row r="92" spans="1:18" x14ac:dyDescent="0.25">
      <c r="A92" s="223"/>
      <c r="B92" s="222"/>
      <c r="C92" s="222"/>
      <c r="D92" s="222"/>
      <c r="E92" s="222"/>
      <c r="F92" s="222"/>
      <c r="G92" s="222"/>
      <c r="H92" s="222"/>
      <c r="I92" s="27"/>
      <c r="J92" s="27"/>
      <c r="K92" s="27"/>
      <c r="L92" s="27"/>
      <c r="M92" s="27"/>
      <c r="N92" s="27"/>
      <c r="O92" s="27"/>
      <c r="P92" s="27"/>
      <c r="Q92" s="27"/>
      <c r="R92" s="99"/>
    </row>
    <row r="93" spans="1:18" ht="15" customHeight="1" x14ac:dyDescent="0.25">
      <c r="A93" s="223"/>
      <c r="B93" s="222"/>
      <c r="C93" s="222"/>
      <c r="D93" s="222"/>
      <c r="E93" s="222"/>
      <c r="F93" s="222"/>
      <c r="G93" s="222"/>
      <c r="H93" s="222"/>
      <c r="I93" s="27"/>
      <c r="J93" s="27"/>
      <c r="K93" s="27"/>
      <c r="L93" s="27"/>
      <c r="M93" s="27"/>
      <c r="N93" s="27"/>
      <c r="O93" s="27"/>
      <c r="P93" s="27"/>
      <c r="Q93" s="27"/>
      <c r="R93" s="99"/>
    </row>
    <row r="94" spans="1:18" ht="15" customHeight="1" x14ac:dyDescent="0.25">
      <c r="A94" s="224"/>
      <c r="B94" s="225"/>
      <c r="C94" s="225"/>
      <c r="D94" s="225"/>
      <c r="E94" s="225"/>
      <c r="F94" s="225"/>
      <c r="G94" s="225"/>
      <c r="H94" s="225"/>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199" t="s">
        <v>138</v>
      </c>
      <c r="B96" s="200"/>
      <c r="C96" s="200"/>
      <c r="D96" s="200"/>
      <c r="E96" s="200"/>
      <c r="F96" s="200"/>
      <c r="G96" s="200"/>
      <c r="H96" s="200"/>
      <c r="I96" s="87"/>
      <c r="J96" s="110"/>
      <c r="K96" s="110"/>
      <c r="L96" s="110"/>
      <c r="M96" s="87"/>
      <c r="N96" s="87"/>
      <c r="O96" s="87"/>
      <c r="P96" s="103"/>
      <c r="Q96" s="103"/>
      <c r="R96" s="145"/>
    </row>
    <row r="97" spans="1:18" ht="15.75" customHeight="1" x14ac:dyDescent="0.25">
      <c r="A97" s="201"/>
      <c r="B97" s="200"/>
      <c r="C97" s="200"/>
      <c r="D97" s="200"/>
      <c r="E97" s="200"/>
      <c r="F97" s="200"/>
      <c r="G97" s="200"/>
      <c r="H97" s="200"/>
      <c r="I97" s="87"/>
      <c r="J97" s="87"/>
      <c r="K97" s="87"/>
      <c r="L97" s="87"/>
      <c r="M97" s="87"/>
      <c r="N97" s="87"/>
      <c r="O97" s="87"/>
      <c r="P97" s="103"/>
      <c r="Q97" s="103"/>
      <c r="R97" s="145"/>
    </row>
    <row r="98" spans="1:18" ht="15" customHeight="1" x14ac:dyDescent="0.25">
      <c r="A98" s="201"/>
      <c r="B98" s="200"/>
      <c r="C98" s="200"/>
      <c r="D98" s="200"/>
      <c r="E98" s="200"/>
      <c r="F98" s="200"/>
      <c r="G98" s="200"/>
      <c r="H98" s="200"/>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07">
        <f ca="1">TODAY()</f>
        <v>44980</v>
      </c>
      <c r="B100" s="4"/>
      <c r="C100" s="216"/>
      <c r="D100" s="217"/>
      <c r="E100" s="217"/>
      <c r="F100" s="217"/>
      <c r="G100" s="218"/>
      <c r="H100" s="4"/>
      <c r="I100" s="211" t="s">
        <v>94</v>
      </c>
      <c r="J100" s="211"/>
      <c r="K100" s="211"/>
      <c r="L100" s="211"/>
      <c r="M100" s="211"/>
      <c r="N100" s="211"/>
      <c r="O100" s="211"/>
      <c r="P100" s="211"/>
      <c r="Q100" s="211"/>
      <c r="R100" s="212"/>
    </row>
    <row r="101" spans="1:18" ht="15.75" thickBot="1" x14ac:dyDescent="0.3">
      <c r="A101" s="215"/>
      <c r="B101" s="4"/>
      <c r="C101" s="219"/>
      <c r="D101" s="220"/>
      <c r="E101" s="220"/>
      <c r="F101" s="220"/>
      <c r="G101" s="221"/>
      <c r="H101" s="31"/>
      <c r="I101" s="213" t="s">
        <v>88</v>
      </c>
      <c r="J101" s="213"/>
      <c r="K101" s="213"/>
      <c r="L101" s="213"/>
      <c r="M101" s="213"/>
      <c r="N101" s="213"/>
      <c r="O101" s="213"/>
      <c r="P101" s="213"/>
      <c r="Q101" s="213"/>
      <c r="R101" s="214"/>
    </row>
    <row r="102" spans="1:18" x14ac:dyDescent="0.25">
      <c r="A102" s="9" t="s">
        <v>44</v>
      </c>
      <c r="B102" s="4"/>
      <c r="C102" s="4" t="s">
        <v>56</v>
      </c>
      <c r="D102" s="4"/>
      <c r="E102" s="4"/>
      <c r="F102" s="4"/>
      <c r="G102" s="4"/>
      <c r="H102" s="4"/>
      <c r="I102" s="211" t="s">
        <v>95</v>
      </c>
      <c r="J102" s="211"/>
      <c r="K102" s="211"/>
      <c r="L102" s="211"/>
      <c r="M102" s="211"/>
      <c r="N102" s="211"/>
      <c r="O102" s="211"/>
      <c r="P102" s="211"/>
      <c r="Q102" s="211"/>
      <c r="R102" s="212"/>
    </row>
    <row r="103" spans="1:18" ht="15.75" customHeight="1" thickBot="1" x14ac:dyDescent="0.3">
      <c r="A103" s="88"/>
      <c r="B103" s="31"/>
      <c r="C103" s="155" t="s">
        <v>82</v>
      </c>
      <c r="D103" s="31"/>
      <c r="E103" s="31"/>
      <c r="F103" s="31"/>
      <c r="G103" s="4"/>
      <c r="H103" s="4"/>
      <c r="I103" s="209" t="s">
        <v>123</v>
      </c>
      <c r="J103" s="209"/>
      <c r="K103" s="209"/>
      <c r="L103" s="209"/>
      <c r="M103" s="209"/>
      <c r="N103" s="209"/>
      <c r="O103" s="209"/>
      <c r="P103" s="209"/>
      <c r="Q103" s="209"/>
      <c r="R103" s="210"/>
    </row>
    <row r="104" spans="1:18" ht="15" customHeight="1" x14ac:dyDescent="0.25">
      <c r="A104" s="9"/>
      <c r="B104" s="4"/>
      <c r="C104" s="4"/>
      <c r="D104" s="4"/>
      <c r="E104" s="4"/>
      <c r="F104" s="4"/>
      <c r="G104" s="4"/>
      <c r="H104" s="4"/>
      <c r="I104" s="209"/>
      <c r="J104" s="209"/>
      <c r="K104" s="209"/>
      <c r="L104" s="209"/>
      <c r="M104" s="209"/>
      <c r="N104" s="209"/>
      <c r="O104" s="209"/>
      <c r="P104" s="209"/>
      <c r="Q104" s="209"/>
      <c r="R104" s="210"/>
    </row>
    <row r="105" spans="1:18" ht="15" customHeight="1" x14ac:dyDescent="0.25">
      <c r="A105" s="207"/>
      <c r="B105" s="4"/>
      <c r="C105" s="176"/>
      <c r="D105" s="202"/>
      <c r="E105" s="202"/>
      <c r="F105" s="202"/>
      <c r="G105" s="203"/>
      <c r="H105" s="4"/>
      <c r="I105" s="176"/>
      <c r="J105" s="202"/>
      <c r="K105" s="202"/>
      <c r="L105" s="203"/>
      <c r="M105" s="4"/>
      <c r="N105" s="4"/>
      <c r="O105" s="4"/>
      <c r="P105" s="4"/>
      <c r="Q105" s="4"/>
      <c r="R105" s="37"/>
    </row>
    <row r="106" spans="1:18" ht="15" customHeight="1" x14ac:dyDescent="0.25">
      <c r="A106" s="208"/>
      <c r="B106" s="4"/>
      <c r="C106" s="204"/>
      <c r="D106" s="205"/>
      <c r="E106" s="205"/>
      <c r="F106" s="205"/>
      <c r="G106" s="206"/>
      <c r="H106" s="4"/>
      <c r="I106" s="204"/>
      <c r="J106" s="205"/>
      <c r="K106" s="205"/>
      <c r="L106" s="206"/>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password="D3F3" sheet="1" selectLockedCells="1"/>
  <mergeCells count="39">
    <mergeCell ref="A64:C64"/>
    <mergeCell ref="A51:C51"/>
    <mergeCell ref="A59:G59"/>
    <mergeCell ref="A79:G79"/>
    <mergeCell ref="A66:C66"/>
    <mergeCell ref="A56:C56"/>
    <mergeCell ref="A57:C57"/>
    <mergeCell ref="A65:C65"/>
    <mergeCell ref="A77:F78"/>
    <mergeCell ref="A67:C67"/>
    <mergeCell ref="A68:G68"/>
    <mergeCell ref="A71:E74"/>
    <mergeCell ref="A76:F7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96:H98"/>
    <mergeCell ref="I105:L106"/>
    <mergeCell ref="A105:A106"/>
    <mergeCell ref="I103:R104"/>
    <mergeCell ref="I102:R102"/>
    <mergeCell ref="I101:R101"/>
    <mergeCell ref="I100:R100"/>
    <mergeCell ref="A100:A101"/>
    <mergeCell ref="C100:G101"/>
    <mergeCell ref="C105:G106"/>
  </mergeCells>
  <dataValidations count="5">
    <dataValidation type="decimal" allowBlank="1" showInputMessage="1" showErrorMessage="1" sqref="B12:B25">
      <formula1>0</formula1>
      <formula2>1</formula2>
    </dataValidation>
    <dataValidation type="custom" allowBlank="1" showInputMessage="1" showErrorMessage="1" error="Bei ganztägiger Abwesenheit sind keine Zeiten zu erfassen." sqref="C12:C25">
      <formula1>IF(D12=$P$5,"",C12&lt;=1)</formula1>
    </dataValidation>
    <dataValidation type="date" allowBlank="1" showInputMessage="1" showErrorMessage="1" sqref="A5:B5">
      <formula1>44927</formula1>
      <formula2>45291</formula2>
    </dataValidation>
    <dataValidation type="list" allowBlank="1" showInputMessage="1" showErrorMessage="1" sqref="E12:G25">
      <formula1>$N$38:$N$39</formula1>
    </dataValidation>
    <dataValidation type="whole" allowBlank="1" showInputMessage="1" showErrorMessage="1" sqref="G89">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Mlitzko Assumpta</cp:lastModifiedBy>
  <cp:lastPrinted>2023-01-02T16:24:50Z</cp:lastPrinted>
  <dcterms:created xsi:type="dcterms:W3CDTF">2018-10-30T06:53:25Z</dcterms:created>
  <dcterms:modified xsi:type="dcterms:W3CDTF">2023-02-23T10:42:06Z</dcterms:modified>
</cp:coreProperties>
</file>